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Nosabsrv\ortak\HALKLA İLİŞKİLER BİRİMİ\NOSAB İnternet Sitesi13.06.2014\05 TÜKETİMLER BİLGİLERİ VE FİYATLAR\"/>
    </mc:Choice>
  </mc:AlternateContent>
  <xr:revisionPtr revIDLastSave="0" documentId="13_ncr:1_{B14AEB6B-A351-4EC8-B310-5F32555CD899}" xr6:coauthVersionLast="38" xr6:coauthVersionMax="38" xr10:uidLastSave="{00000000-0000-0000-0000-000000000000}"/>
  <bookViews>
    <workbookView xWindow="120" yWindow="105" windowWidth="19320" windowHeight="7815" xr2:uid="{00000000-000D-0000-FFFF-FFFF00000000}"/>
  </bookViews>
  <sheets>
    <sheet name="Tüketim Miktarı" sheetId="2" r:id="rId1"/>
    <sheet name="Sayfa3" sheetId="3" r:id="rId2"/>
  </sheets>
  <definedNames>
    <definedName name="_xlnm.Print_Titles" localSheetId="0">'Tüketim Miktarı'!$2:$2</definedName>
  </definedNames>
  <calcPr calcId="162913"/>
</workbook>
</file>

<file path=xl/calcChain.xml><?xml version="1.0" encoding="utf-8"?>
<calcChain xmlns="http://schemas.openxmlformats.org/spreadsheetml/2006/main">
  <c r="P19" i="2" l="1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Q18" i="2"/>
  <c r="P17" i="2" l="1"/>
  <c r="P16" i="2" l="1"/>
  <c r="P15" i="2" l="1"/>
  <c r="P14" i="2" l="1"/>
  <c r="P13" i="2" l="1"/>
  <c r="P12" i="2" l="1"/>
  <c r="P11" i="2" l="1"/>
  <c r="P10" i="2" l="1"/>
  <c r="P9" i="2" l="1"/>
  <c r="P8" i="2"/>
  <c r="P7" i="2" l="1"/>
  <c r="P6" i="2"/>
  <c r="P18" i="2" l="1"/>
  <c r="O18" i="2" l="1"/>
  <c r="N18" i="2"/>
  <c r="M18" i="2" l="1"/>
  <c r="L18" i="2"/>
  <c r="K18" i="2"/>
  <c r="J18" i="2"/>
  <c r="I18" i="2"/>
  <c r="H18" i="2"/>
  <c r="G18" i="2"/>
  <c r="F18" i="2"/>
  <c r="E18" i="2"/>
  <c r="D18" i="2"/>
  <c r="C18" i="2"/>
  <c r="B18" i="2"/>
</calcChain>
</file>

<file path=xl/sharedStrings.xml><?xml version="1.0" encoding="utf-8"?>
<sst xmlns="http://schemas.openxmlformats.org/spreadsheetml/2006/main" count="17" uniqueCount="17">
  <si>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</si>
  <si>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</si>
  <si>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</si>
  <si>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</si>
  <si>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</si>
  <si>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</si>
  <si>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</si>
  <si>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</si>
  <si>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</si>
  <si>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</si>
  <si>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</si>
  <si>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</si>
  <si>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</si>
  <si>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</si>
  <si>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YILLAR İTİBARİYLE TÜKETİM MİKTARLARI</t>
  </si>
  <si>
    <t>ELEKTRİK (kWh)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</si>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</sst>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olaborate"/>
      <charset val="162"/>
    </font>
    <font>
      <sz val="11"/>
      <color theme="1"/>
      <name val="Calibri"/>
      <family val="2"/>
      <charset val="162"/>
      <scheme val="minor"/>
    </font>
    <font>
      <b/>
      <sz val="22"/>
      <color theme="1"/>
      <name val="Colaborate"/>
      <charset val="162"/>
    </font>
    <font>
      <sz val="20"/>
      <color theme="0"/>
      <name val="Colaborate"/>
      <charset val="162"/>
    </font>
    <font>
      <sz val="18"/>
      <color theme="0"/>
      <name val="Colaborate"/>
      <charset val="162"/>
    </font>
    <font>
      <sz val="18"/>
      <color theme="1"/>
      <name val="Colaborate"/>
      <charset val="162"/>
    </font>
    <font>
      <sz val="11"/>
      <color theme="1"/>
      <name val="Arial"/>
      <family val="2"/>
      <charset val="162"/>
    </font>
    <font>
      <sz val="15"/>
      <color theme="1" tint="0.499984740745262"/>
      <name val="Colaborate"/>
      <charset val="162"/>
    </font>
    <font>
      <b/>
      <sz val="15"/>
      <color theme="1" tint="0.499984740745262"/>
      <name val="Colaborate"/>
      <charset val="162"/>
    </font>
    <font>
      <b/>
      <sz val="11"/>
      <color theme="1"/>
      <name val="Colaborate"/>
      <charset val="162"/>
    </font>
    <font>
      <b/>
      <sz val="11"/>
      <color theme="1"/>
      <name val="Calibri"/>
      <family val="2"/>
      <charset val="162"/>
      <scheme val="minor"/>
    </font>
    <font>
      <b/>
      <sz val="8"/>
      <color theme="0"/>
      <name val="Colaborate"/>
      <charset val="162"/>
    </font>
    <font>
      <sz val="11"/>
      <color theme="0"/>
      <name val="Calibri"/>
      <family val="2"/>
      <charset val="162"/>
      <scheme val="minor"/>
    </font>
    <font>
      <sz val="9"/>
      <color theme="1"/>
      <name val="Colaborate"/>
      <charset val="162"/>
    </font>
    <font>
      <b/>
      <sz val="9"/>
      <color theme="0"/>
      <name val="Colaborate"/>
      <charset val="162"/>
    </font>
  </fonts>
  <fills count="7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rgb="FFF0F1F3"/>
        <bgColor indexed="64"/>
      </patternFill>
    </fill>
    <fill>
      <patternFill patternType="solid">
        <fgColor rgb="FF02B294"/>
        <bgColor indexed="64"/>
      </patternFill>
    </fill>
    <fill>
      <patternFill patternType="solid">
        <fgColor rgb="FFFFE14F"/>
        <bgColor indexed="64"/>
      </patternFill>
    </fill>
    <fill>
      <patternFill patternType="solid">
        <fgColor rgb="FF959CA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4" borderId="0" xfId="0" applyFont="1" applyFill="1" applyAlignment="1"/>
    <xf numFmtId="0" fontId="3" fillId="0" borderId="0" xfId="0" applyFont="1" applyFill="1"/>
    <xf numFmtId="0" fontId="4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6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2" borderId="0" xfId="0" applyFont="1" applyFill="1" applyBorder="1" applyAlignment="1">
      <alignment horizontal="left" wrapText="1"/>
    </xf>
    <xf numFmtId="3" fontId="15" fillId="2" borderId="0" xfId="0" applyNumberFormat="1" applyFont="1" applyFill="1" applyBorder="1" applyAlignment="1">
      <alignment horizontal="right" wrapText="1"/>
    </xf>
    <xf numFmtId="0" fontId="3" fillId="0" borderId="0" xfId="0" applyFont="1"/>
    <xf numFmtId="0" fontId="15" fillId="3" borderId="0" xfId="0" applyFont="1" applyFill="1" applyBorder="1" applyAlignment="1">
      <alignment horizontal="left" wrapText="1"/>
    </xf>
    <xf numFmtId="3" fontId="15" fillId="3" borderId="0" xfId="0" applyNumberFormat="1" applyFont="1" applyFill="1" applyBorder="1" applyAlignment="1">
      <alignment horizontal="right" wrapText="1"/>
    </xf>
    <xf numFmtId="0" fontId="15" fillId="3" borderId="0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 vertical="center" wrapText="1"/>
    </xf>
    <xf numFmtId="3" fontId="16" fillId="4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6" fillId="4" borderId="1" xfId="0" applyFont="1" applyFill="1" applyBorder="1" applyAlignment="1">
      <alignment horizontal="center" vertical="center" wrapText="1"/>
    </xf>
    <xf numFmtId="9" fontId="16" fillId="4" borderId="1" xfId="1" applyFont="1" applyFill="1" applyBorder="1" applyAlignment="1">
      <alignment horizontal="center" vertical="center" wrapText="1"/>
    </xf>
    <xf numFmtId="0" fontId="2" fillId="0" borderId="0" xfId="0" applyFont="1"/>
  </cellXfs>
  <cellStyles count="2">
    <cellStyle name="Normal" xfId="0" builtinId="0"/>
    <cellStyle name="Yüzde" xfId="1" builtinId="5"/>
  </cellStyles>
  <dxfs count="0"/>
  <tableStyles count="0" defaultTableStyle="TableStyleMedium9" defaultPivotStyle="PivotStyleLight16"/>
  <colors>
    <mruColors>
      <color rgb="FFFFE14F"/>
      <color rgb="FF02B294"/>
      <color rgb="FF959CA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0"/>
  <sheetViews>
    <sheetView showGridLines="0" tabSelected="1" topLeftCell="K1" zoomScale="130" zoomScaleNormal="130" workbookViewId="0">
      <selection activeCell="S13" sqref="S13"/>
    </sheetView>
  </sheetViews>
  <sheetFormatPr defaultColWidth="9.140625" defaultRowHeight="15"/>
  <cols>
    <col min="1" max="1" width="9.140625" style="18" customWidth="1"/>
    <col min="2" max="2" width="12.7109375" style="18" customWidth="1"/>
    <col min="3" max="7" width="13.85546875" style="18" bestFit="1" customWidth="1"/>
    <col min="8" max="8" width="13.85546875" style="18" customWidth="1"/>
    <col min="9" max="12" width="13.85546875" style="18" bestFit="1" customWidth="1"/>
    <col min="13" max="15" width="12.7109375" style="18" bestFit="1" customWidth="1"/>
    <col min="16" max="17" width="12.7109375" style="18" customWidth="1"/>
    <col min="18" max="16384" width="9.140625" style="18"/>
  </cols>
  <sheetData>
    <row r="1" spans="1:17" s="2" customFormat="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8" customFormat="1" ht="21.75" customHeight="1">
      <c r="A2" s="3"/>
      <c r="B2" s="4"/>
      <c r="C2" s="5"/>
      <c r="D2" s="5"/>
      <c r="E2" s="6" t="s">
        <v>14</v>
      </c>
      <c r="F2" s="6"/>
      <c r="G2" s="6"/>
      <c r="H2" s="7"/>
      <c r="I2" s="7"/>
      <c r="J2" s="7"/>
      <c r="K2" s="4"/>
      <c r="L2" s="4"/>
      <c r="M2" s="4"/>
      <c r="N2" s="4"/>
      <c r="O2" s="4"/>
      <c r="P2" s="4"/>
      <c r="Q2" s="4"/>
    </row>
    <row r="3" spans="1:17" s="2" customFormat="1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13" customFormat="1" ht="20.25" customHeight="1">
      <c r="A4" s="9"/>
      <c r="B4" s="10"/>
      <c r="C4" s="11"/>
      <c r="D4" s="12"/>
      <c r="E4" s="12"/>
      <c r="F4" s="12"/>
      <c r="G4" s="9" t="s">
        <v>15</v>
      </c>
      <c r="H4" s="10"/>
      <c r="I4" s="12"/>
      <c r="J4" s="12"/>
      <c r="K4" s="12"/>
      <c r="L4" s="12"/>
      <c r="M4" s="12"/>
      <c r="N4" s="12"/>
      <c r="O4" s="12"/>
      <c r="P4" s="12"/>
      <c r="Q4" s="12"/>
    </row>
    <row r="5" spans="1:17" s="15" customFormat="1" ht="12.75" customHeight="1">
      <c r="A5" s="14" t="s">
        <v>0</v>
      </c>
      <c r="B5" s="14">
        <v>2003</v>
      </c>
      <c r="C5" s="14">
        <v>2004</v>
      </c>
      <c r="D5" s="14">
        <v>2005</v>
      </c>
      <c r="E5" s="14">
        <v>2006</v>
      </c>
      <c r="F5" s="14">
        <v>2007</v>
      </c>
      <c r="G5" s="14">
        <v>2008</v>
      </c>
      <c r="H5" s="14">
        <v>2009</v>
      </c>
      <c r="I5" s="14">
        <v>2010</v>
      </c>
      <c r="J5" s="14">
        <v>2011</v>
      </c>
      <c r="K5" s="14">
        <v>2012</v>
      </c>
      <c r="L5" s="14">
        <v>2013</v>
      </c>
      <c r="M5" s="14">
        <v>2014</v>
      </c>
      <c r="N5" s="14">
        <v>2015</v>
      </c>
      <c r="O5" s="14">
        <v>2016</v>
      </c>
      <c r="P5" s="14">
        <v>2017</v>
      </c>
      <c r="Q5" s="14">
        <v>2018</v>
      </c>
    </row>
    <row r="6" spans="1:17">
      <c r="A6" s="16" t="s">
        <v>1</v>
      </c>
      <c r="B6" s="17">
        <v>6568555</v>
      </c>
      <c r="C6" s="17">
        <v>8825028</v>
      </c>
      <c r="D6" s="17">
        <v>10554087</v>
      </c>
      <c r="E6" s="17">
        <v>11537848</v>
      </c>
      <c r="F6" s="17">
        <v>15755474</v>
      </c>
      <c r="G6" s="17">
        <v>18607057.5</v>
      </c>
      <c r="H6" s="17">
        <v>12626697.6</v>
      </c>
      <c r="I6" s="17">
        <v>16757690.4</v>
      </c>
      <c r="J6" s="17">
        <v>19036940</v>
      </c>
      <c r="K6" s="17">
        <v>20750150</v>
      </c>
      <c r="L6" s="17">
        <v>22334210</v>
      </c>
      <c r="M6" s="17">
        <v>23856570</v>
      </c>
      <c r="N6" s="17">
        <v>23129690</v>
      </c>
      <c r="O6" s="17">
        <v>24789960</v>
      </c>
      <c r="P6" s="17">
        <f>14470570+14231430</f>
        <v>28702000</v>
      </c>
      <c r="Q6" s="17">
        <v>30517490</v>
      </c>
    </row>
    <row r="7" spans="1:17">
      <c r="A7" s="19" t="s">
        <v>2</v>
      </c>
      <c r="B7" s="20">
        <v>5176972</v>
      </c>
      <c r="C7" s="20">
        <v>8096247</v>
      </c>
      <c r="D7" s="20">
        <v>11018693</v>
      </c>
      <c r="E7" s="20">
        <v>13461522</v>
      </c>
      <c r="F7" s="20">
        <v>15820844</v>
      </c>
      <c r="G7" s="20">
        <v>18144498.75</v>
      </c>
      <c r="H7" s="20">
        <v>12170505.6</v>
      </c>
      <c r="I7" s="20">
        <v>16323080.4</v>
      </c>
      <c r="J7" s="20">
        <v>18296670</v>
      </c>
      <c r="K7" s="20">
        <v>20369580</v>
      </c>
      <c r="L7" s="20">
        <v>21192720</v>
      </c>
      <c r="M7" s="20">
        <v>21922490</v>
      </c>
      <c r="N7" s="20">
        <v>22792260</v>
      </c>
      <c r="O7" s="20">
        <v>25560582.890000001</v>
      </c>
      <c r="P7" s="20">
        <f>13237570+13462490</f>
        <v>26700060</v>
      </c>
      <c r="Q7" s="20">
        <v>28546470</v>
      </c>
    </row>
    <row r="8" spans="1:17">
      <c r="A8" s="16" t="s">
        <v>3</v>
      </c>
      <c r="B8" s="17">
        <v>6120518</v>
      </c>
      <c r="C8" s="17">
        <v>10441254</v>
      </c>
      <c r="D8" s="17">
        <v>10614902</v>
      </c>
      <c r="E8" s="17">
        <v>14710565</v>
      </c>
      <c r="F8" s="17">
        <v>17739452</v>
      </c>
      <c r="G8" s="17">
        <v>18771588</v>
      </c>
      <c r="H8" s="17">
        <v>13902134.4</v>
      </c>
      <c r="I8" s="17">
        <v>18702397.199999999</v>
      </c>
      <c r="J8" s="17">
        <v>20724670</v>
      </c>
      <c r="K8" s="17">
        <v>21637520</v>
      </c>
      <c r="L8" s="17">
        <v>23107070</v>
      </c>
      <c r="M8" s="17">
        <v>24307290</v>
      </c>
      <c r="N8" s="17">
        <v>24692630</v>
      </c>
      <c r="O8" s="17">
        <v>26504975.524999999</v>
      </c>
      <c r="P8" s="17">
        <f>14788680+14540570</f>
        <v>29329250</v>
      </c>
      <c r="Q8" s="17">
        <v>31214645</v>
      </c>
    </row>
    <row r="9" spans="1:17">
      <c r="A9" s="19" t="s">
        <v>4</v>
      </c>
      <c r="B9" s="20">
        <v>6297067</v>
      </c>
      <c r="C9" s="20">
        <v>10378259</v>
      </c>
      <c r="D9" s="20">
        <v>10369673</v>
      </c>
      <c r="E9" s="20">
        <v>14571617</v>
      </c>
      <c r="F9" s="20">
        <v>16245326</v>
      </c>
      <c r="G9" s="20">
        <v>18715197.600000001</v>
      </c>
      <c r="H9" s="20">
        <v>13604025.6</v>
      </c>
      <c r="I9" s="20">
        <v>17584630</v>
      </c>
      <c r="J9" s="20">
        <v>19053250</v>
      </c>
      <c r="K9" s="20">
        <v>19388990</v>
      </c>
      <c r="L9" s="20">
        <v>21716360</v>
      </c>
      <c r="M9" s="20">
        <v>22998650</v>
      </c>
      <c r="N9" s="20">
        <v>24148310</v>
      </c>
      <c r="O9" s="20">
        <v>22899692.32</v>
      </c>
      <c r="P9" s="20">
        <f>13737090+13506970</f>
        <v>27244060</v>
      </c>
      <c r="Q9" s="20">
        <v>28545836</v>
      </c>
    </row>
    <row r="10" spans="1:17">
      <c r="A10" s="16" t="s">
        <v>5</v>
      </c>
      <c r="B10" s="17">
        <v>6049531</v>
      </c>
      <c r="C10" s="17">
        <v>9944045</v>
      </c>
      <c r="D10" s="17">
        <v>10194510</v>
      </c>
      <c r="E10" s="17">
        <v>15404940</v>
      </c>
      <c r="F10" s="17">
        <v>16978977</v>
      </c>
      <c r="G10" s="17">
        <v>19151550</v>
      </c>
      <c r="H10" s="17">
        <v>14503064.4</v>
      </c>
      <c r="I10" s="17">
        <v>17446010</v>
      </c>
      <c r="J10" s="17">
        <v>18693320</v>
      </c>
      <c r="K10" s="17">
        <v>20391470</v>
      </c>
      <c r="L10" s="17">
        <v>22357080</v>
      </c>
      <c r="M10" s="17">
        <v>22740820</v>
      </c>
      <c r="N10" s="17">
        <v>23086030</v>
      </c>
      <c r="O10" s="17">
        <v>28020849.284999996</v>
      </c>
      <c r="P10" s="17">
        <f>14019000+13783460</f>
        <v>27802460</v>
      </c>
      <c r="Q10" s="17">
        <v>29690066</v>
      </c>
    </row>
    <row r="11" spans="1:17">
      <c r="A11" s="19" t="s">
        <v>6</v>
      </c>
      <c r="B11" s="20">
        <v>6723337</v>
      </c>
      <c r="C11" s="20">
        <v>11012477</v>
      </c>
      <c r="D11" s="20">
        <v>9949281</v>
      </c>
      <c r="E11" s="20">
        <v>15919542</v>
      </c>
      <c r="F11" s="20">
        <v>16651991</v>
      </c>
      <c r="G11" s="20">
        <v>18570578</v>
      </c>
      <c r="H11" s="20">
        <v>14423349.6</v>
      </c>
      <c r="I11" s="20">
        <v>17825880</v>
      </c>
      <c r="J11" s="20">
        <v>18421870</v>
      </c>
      <c r="K11" s="20">
        <v>20068420</v>
      </c>
      <c r="L11" s="20">
        <v>21456080</v>
      </c>
      <c r="M11" s="20">
        <v>22626910</v>
      </c>
      <c r="N11" s="20">
        <v>23474370</v>
      </c>
      <c r="O11" s="20">
        <v>24882734.475000001</v>
      </c>
      <c r="P11" s="20">
        <f>12412460+12624040</f>
        <v>25036500</v>
      </c>
      <c r="Q11" s="20">
        <v>26115399</v>
      </c>
    </row>
    <row r="12" spans="1:17">
      <c r="A12" s="16" t="s">
        <v>7</v>
      </c>
      <c r="B12" s="17">
        <v>7568276</v>
      </c>
      <c r="C12" s="17">
        <v>9969577</v>
      </c>
      <c r="D12" s="17">
        <v>10089412</v>
      </c>
      <c r="E12" s="17">
        <v>15267658</v>
      </c>
      <c r="F12" s="17">
        <v>17178930</v>
      </c>
      <c r="G12" s="17">
        <v>19117019</v>
      </c>
      <c r="H12" s="17">
        <v>15581016</v>
      </c>
      <c r="I12" s="17">
        <v>17444340</v>
      </c>
      <c r="J12" s="17">
        <v>18521320</v>
      </c>
      <c r="K12" s="17">
        <v>19831320</v>
      </c>
      <c r="L12" s="17">
        <v>22903990</v>
      </c>
      <c r="M12" s="17">
        <v>21116580</v>
      </c>
      <c r="N12" s="17">
        <v>21198850</v>
      </c>
      <c r="O12" s="17">
        <v>27497865.114999998</v>
      </c>
      <c r="P12" s="17">
        <f>14339514+14101471</f>
        <v>28440985</v>
      </c>
      <c r="Q12" s="17">
        <v>30146251</v>
      </c>
    </row>
    <row r="13" spans="1:17">
      <c r="A13" s="21" t="s">
        <v>8</v>
      </c>
      <c r="B13" s="20">
        <v>7154387</v>
      </c>
      <c r="C13" s="20">
        <v>9735763</v>
      </c>
      <c r="D13" s="20">
        <v>9949281</v>
      </c>
      <c r="E13" s="20">
        <v>15182663</v>
      </c>
      <c r="F13" s="20">
        <v>15676110</v>
      </c>
      <c r="G13" s="20">
        <v>17792557</v>
      </c>
      <c r="H13" s="20">
        <v>14726844</v>
      </c>
      <c r="I13" s="20">
        <v>17195510</v>
      </c>
      <c r="J13" s="20">
        <v>16396730</v>
      </c>
      <c r="K13" s="20">
        <v>16790160</v>
      </c>
      <c r="L13" s="20">
        <v>17972810</v>
      </c>
      <c r="M13" s="20">
        <v>21015030</v>
      </c>
      <c r="N13" s="20">
        <v>23111370</v>
      </c>
      <c r="O13" s="20">
        <v>26654230.770000003</v>
      </c>
      <c r="P13" s="20">
        <f>13239951+13475139</f>
        <v>26715090</v>
      </c>
      <c r="Q13" s="20">
        <v>21602941</v>
      </c>
    </row>
    <row r="14" spans="1:17">
      <c r="A14" s="16" t="s">
        <v>9</v>
      </c>
      <c r="B14" s="17">
        <v>7837849</v>
      </c>
      <c r="C14" s="17">
        <v>11988578</v>
      </c>
      <c r="D14" s="17">
        <v>11070327</v>
      </c>
      <c r="E14" s="17">
        <v>16003460</v>
      </c>
      <c r="F14" s="17">
        <v>17237925</v>
      </c>
      <c r="G14" s="17">
        <v>15548068.800000001</v>
      </c>
      <c r="H14" s="17">
        <v>15147396</v>
      </c>
      <c r="I14" s="17">
        <v>16585020</v>
      </c>
      <c r="J14" s="17">
        <v>18066820</v>
      </c>
      <c r="K14" s="17">
        <v>20858150</v>
      </c>
      <c r="L14" s="17">
        <v>23363130</v>
      </c>
      <c r="M14" s="17">
        <v>24082070</v>
      </c>
      <c r="N14" s="17">
        <v>22265080</v>
      </c>
      <c r="O14" s="17">
        <v>21847629.674999997</v>
      </c>
      <c r="P14" s="17">
        <f>13169274+12941264</f>
        <v>26110538</v>
      </c>
      <c r="Q14" s="17">
        <v>27409165</v>
      </c>
    </row>
    <row r="15" spans="1:17">
      <c r="A15" s="19" t="s">
        <v>10</v>
      </c>
      <c r="B15" s="20">
        <v>9099178</v>
      </c>
      <c r="C15" s="20">
        <v>11601716</v>
      </c>
      <c r="D15" s="20">
        <v>11315556</v>
      </c>
      <c r="E15" s="20">
        <v>14367787</v>
      </c>
      <c r="F15" s="20">
        <v>16298145</v>
      </c>
      <c r="G15" s="20">
        <v>16820179.199999999</v>
      </c>
      <c r="H15" s="20">
        <v>17686666.800000001</v>
      </c>
      <c r="I15" s="20">
        <v>19604430</v>
      </c>
      <c r="J15" s="20">
        <v>20036440</v>
      </c>
      <c r="K15" s="20">
        <v>19556700</v>
      </c>
      <c r="L15" s="20">
        <v>20765900</v>
      </c>
      <c r="M15" s="20">
        <v>21304220</v>
      </c>
      <c r="N15" s="20">
        <v>26659270</v>
      </c>
      <c r="O15" s="20">
        <v>26349634.479999997</v>
      </c>
      <c r="P15" s="20">
        <f>14989822+14737029</f>
        <v>29726851</v>
      </c>
      <c r="Q15" s="20">
        <v>28003579</v>
      </c>
    </row>
    <row r="16" spans="1:17">
      <c r="A16" s="16" t="s">
        <v>11</v>
      </c>
      <c r="B16" s="17">
        <v>7460688</v>
      </c>
      <c r="C16" s="17">
        <v>9419817</v>
      </c>
      <c r="D16" s="17">
        <v>11793767</v>
      </c>
      <c r="E16" s="17">
        <v>16520753</v>
      </c>
      <c r="F16" s="17">
        <v>18914711</v>
      </c>
      <c r="G16" s="17">
        <v>15350385.6</v>
      </c>
      <c r="H16" s="17">
        <v>14673146.4</v>
      </c>
      <c r="I16" s="17">
        <v>15665390</v>
      </c>
      <c r="J16" s="17">
        <v>18226340</v>
      </c>
      <c r="K16" s="17">
        <v>22295230</v>
      </c>
      <c r="L16" s="17">
        <v>24434960</v>
      </c>
      <c r="M16" s="17">
        <v>23740250</v>
      </c>
      <c r="N16" s="17">
        <v>25802020</v>
      </c>
      <c r="O16" s="17">
        <v>27418315.470000003</v>
      </c>
      <c r="P16" s="17">
        <f>15341058+14742647</f>
        <v>30083705</v>
      </c>
      <c r="Q16" s="17"/>
    </row>
    <row r="17" spans="1:17">
      <c r="A17" s="19" t="s">
        <v>12</v>
      </c>
      <c r="B17" s="20">
        <v>9625233</v>
      </c>
      <c r="C17" s="20">
        <v>10492983</v>
      </c>
      <c r="D17" s="20">
        <v>13869780</v>
      </c>
      <c r="E17" s="20">
        <v>16199240</v>
      </c>
      <c r="F17" s="20">
        <v>16632450</v>
      </c>
      <c r="G17" s="20">
        <v>9765439.1999999993</v>
      </c>
      <c r="H17" s="20">
        <v>17386815.600000001</v>
      </c>
      <c r="I17" s="20">
        <v>19242730</v>
      </c>
      <c r="J17" s="20">
        <v>20853140</v>
      </c>
      <c r="K17" s="20">
        <v>21473380</v>
      </c>
      <c r="L17" s="20">
        <v>23605650</v>
      </c>
      <c r="M17" s="20">
        <v>24044560</v>
      </c>
      <c r="N17" s="20">
        <v>27473140</v>
      </c>
      <c r="O17" s="20">
        <v>29647780</v>
      </c>
      <c r="P17" s="20">
        <f>14853324+15100822</f>
        <v>29954146</v>
      </c>
      <c r="Q17" s="20"/>
    </row>
    <row r="18" spans="1:17" s="24" customFormat="1" ht="25.5" customHeight="1">
      <c r="A18" s="22" t="s">
        <v>13</v>
      </c>
      <c r="B18" s="23">
        <f t="shared" ref="B18:M18" si="0">SUM(B6:B17)</f>
        <v>85681591</v>
      </c>
      <c r="C18" s="23">
        <f t="shared" si="0"/>
        <v>121905744</v>
      </c>
      <c r="D18" s="23">
        <f t="shared" si="0"/>
        <v>130789269</v>
      </c>
      <c r="E18" s="23">
        <f t="shared" si="0"/>
        <v>179147595</v>
      </c>
      <c r="F18" s="23">
        <f t="shared" si="0"/>
        <v>201130335</v>
      </c>
      <c r="G18" s="23">
        <f t="shared" si="0"/>
        <v>206354118.64999998</v>
      </c>
      <c r="H18" s="23">
        <f t="shared" si="0"/>
        <v>176431662</v>
      </c>
      <c r="I18" s="23">
        <f t="shared" si="0"/>
        <v>210377108</v>
      </c>
      <c r="J18" s="23">
        <f t="shared" si="0"/>
        <v>226327510</v>
      </c>
      <c r="K18" s="23">
        <f t="shared" si="0"/>
        <v>243411070</v>
      </c>
      <c r="L18" s="23">
        <f t="shared" si="0"/>
        <v>265209960</v>
      </c>
      <c r="M18" s="23">
        <f t="shared" si="0"/>
        <v>273755440</v>
      </c>
      <c r="N18" s="23">
        <f t="shared" ref="N18:O18" si="1">SUM(N6:N17)</f>
        <v>287833020</v>
      </c>
      <c r="O18" s="23">
        <f t="shared" si="1"/>
        <v>312074250.005</v>
      </c>
      <c r="P18" s="23">
        <f t="shared" ref="P18:Q18" si="2">SUM(P6:P17)</f>
        <v>335845645</v>
      </c>
      <c r="Q18" s="23">
        <f t="shared" si="2"/>
        <v>281791842</v>
      </c>
    </row>
    <row r="19" spans="1:17" ht="17.25" customHeight="1">
      <c r="A19" s="25" t="s">
        <v>16</v>
      </c>
      <c r="B19" s="23"/>
      <c r="C19" s="26">
        <f t="shared" ref="C19:P19" si="3">(C18-B18)/B18</f>
        <v>0.42277638145164692</v>
      </c>
      <c r="D19" s="26">
        <f t="shared" si="3"/>
        <v>7.2872078939939036E-2</v>
      </c>
      <c r="E19" s="26">
        <f t="shared" si="3"/>
        <v>0.36974230661079693</v>
      </c>
      <c r="F19" s="26">
        <f t="shared" si="3"/>
        <v>0.12270742456799379</v>
      </c>
      <c r="G19" s="26">
        <f t="shared" si="3"/>
        <v>2.5972132199749861E-2</v>
      </c>
      <c r="H19" s="26">
        <f t="shared" si="3"/>
        <v>-0.14500537641679864</v>
      </c>
      <c r="I19" s="26">
        <f t="shared" si="3"/>
        <v>0.19239996730292094</v>
      </c>
      <c r="J19" s="26">
        <f t="shared" si="3"/>
        <v>7.5818144624366646E-2</v>
      </c>
      <c r="K19" s="26">
        <f t="shared" si="3"/>
        <v>7.5481588605821714E-2</v>
      </c>
      <c r="L19" s="26">
        <f t="shared" si="3"/>
        <v>8.9555869418757331E-2</v>
      </c>
      <c r="M19" s="26">
        <f t="shared" si="3"/>
        <v>3.2221565132772537E-2</v>
      </c>
      <c r="N19" s="26">
        <f t="shared" si="3"/>
        <v>5.1423927867880907E-2</v>
      </c>
      <c r="O19" s="26">
        <f t="shared" si="3"/>
        <v>8.4219767436689491E-2</v>
      </c>
      <c r="P19" s="26">
        <f t="shared" si="3"/>
        <v>7.6172241043979572E-2</v>
      </c>
      <c r="Q19" s="26"/>
    </row>
    <row r="20" spans="1:17" ht="1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</sheetData>
  <sheetProtection formatCells="0" formatColumns="0" formatRows="0" insertColumns="0" insertRows="0" insertHyperlinks="0" deleteColumns="0" deleteRows="0" sort="0" autoFilter="0" pivotTables="0"/>
  <pageMargins left="0" right="0" top="1.1417322834645669" bottom="0" header="0.31496062992125984" footer="0.31496062992125984"/>
  <pageSetup paperSize="9" scale="75" orientation="landscape" verticalDpi="0" r:id="rId1"/>
  <headerFoot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Tüketim Miktarı</vt:lpstr>
      <vt:lpstr>Sayfa3</vt:lpstr>
      <vt:lpstr>'Tüketim Miktarı'!Yazdırma_Başlıkları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HULYA SUCU</dc:creator>
  <cp:lastModifiedBy>HULYA SUCU</cp:lastModifiedBy>
  <cp:lastPrinted>2014-04-16T07:15:30Z</cp:lastPrinted>
  <dcterms:created xsi:type="dcterms:W3CDTF">2014-03-26T07:06:45Z</dcterms:created>
  <dcterms:modified xsi:type="dcterms:W3CDTF">2018-11-05T14:27:09Z</dcterms:modified>
</cp:coreProperties>
</file>